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5\1 výzva\"/>
    </mc:Choice>
  </mc:AlternateContent>
  <xr:revisionPtr revIDLastSave="0" documentId="13_ncr:1_{E965AFA6-6E16-4B09-9B43-8DFB0CED2C7F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9" i="1" l="1"/>
  <c r="T9" i="1"/>
  <c r="P9" i="1"/>
  <c r="P7" i="1" l="1"/>
  <c r="Q12" i="1" l="1"/>
  <c r="S7" i="1" l="1"/>
  <c r="R12" i="1" s="1"/>
  <c r="T7" i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<sst xmlns="http://schemas.openxmlformats.org/spreadsheetml/2006/main" count="49" uniqueCount="45">
  <si>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</si>
  <si>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</si>
  <si>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</si>
  <si>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</si>
  <si>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</si>
  <si>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</si>
  <si>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</si>
  <si>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</si>
  <si>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</si>
  <si>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</si>
  <si>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</si>
  <si>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</si>
  <si>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</si>
  <si>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</si>
  <si>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</si>
  <si>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</si>
  <si>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</si>
  <si>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</si>
  <si>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</si>
  <si>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</si>
  <si>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</si>
  <si>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</si>
  <si>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</si>
  <si>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</si>
  <si>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</si>
  <si>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</si>
  <si>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</si>
  <si>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</si>
  <si>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</si>
  <si>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</si>
  <si>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</si>
  <si>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</si>
  <si>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065 - 2021 </t>
  </si>
  <si>
    <t>SAN Storage</t>
  </si>
  <si>
    <t>HDD 3.5"</t>
  </si>
  <si>
    <t>Pevné disky do diskového pole</t>
  </si>
  <si>
    <t>Pokud financováno z projektových prostředků, pak ŘEŠITEL uvede: NÁZEV A ČÍSLO DOTAČNÍHO PROJEKTU</t>
  </si>
  <si>
    <t>Záruka na zboží min. 36 měsíců.</t>
  </si>
  <si>
    <t>Záruka na zboží min. 60 měsíců.</t>
  </si>
  <si>
    <t>Záruka na tboží min. 60 měsíců.</t>
  </si>
  <si>
    <t xml:space="preserve">Ing. Pavel Hájek, Ph.D.,
Tel.: 37763 9208 </t>
  </si>
  <si>
    <t>Technická 8, 
301 00 Plzeň,
Fakulta aplikovaných věd -
Katedra geomatiky,
místnost UN 635</t>
  </si>
  <si>
    <t>Formát disku 3.5". 
Rozhraní SATA III - rychlost rozhraní min. 6 GB/s.
Kapacita 8TB. 
Otáčky min. 7200. 
Vyrovnávací paměť min. 256 MB. 
CMR zápis (ne SMR!). 
Vhodné pro systémy NAS a kompatibilní s NAS 2U RAID serverem QNAP TS-1231XU. 
Disky nesmí být typu „vendor lock". 
Záruka min. 60 měsíců.</t>
  </si>
  <si>
    <t>HDD 3.5" SAS 12Gb/s, min. 8TB, min. 7200RPM, cache min. 256 MB, 512e, 4kN.
CMR zápis (ne SMR!). 
Kompatibilní s položkou č. 1 - SAN Storage. 
Disky nesmí být typu „vendor lock“. 
Záruka min. 60 měsíců.</t>
  </si>
  <si>
    <t>Velikost serveru: 2U, 12 šachet.
Single controller.
Min. 1x 12Gb SAS rozšiřující port.
Host porty min. 4x 1GbE RJ-45.
Podpora protokolů: min. FC, iSCSI, SAS + síťové protokoly: min. CIFS/SMB, NFS, AFP, FTP.
Management port RJ-45.
Systémová paměť min. 2GB.
Min. 2x PSU+FAN modul - redundantní zdroje.
Podporované disky: 2.5" SAS - SATA SSD, 2.5" 12Gb/s SAS 10,000 - 15,000 RPM HDD, 3.5" 12Gb/s SAS 7,200 RPM HDD a 3.5" 6Gb/s SATA 7,200 RPM HDD. Možnost použít 2,5“ a 3,5“ disky v jedné polici.
Podporovaný typ RAID: RAID 0, RAID 1, RAID 3, RAID 5, RAID 6, RAID 10, RAID 30, RAID 50, RAID 60; DHCP client, IPv6 support, Podpora klienta DHCP, statická IP, podpora IPv6. Led kontrolky stavu.
Výstrahy, notifikace: Email, SNMP.
Podpora OS: Microsoft Windows Server 2019/2016/2012-R2/2012, Windows Hyper-V, VMware.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</si>
</sst>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" fillId="3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18603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3808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3808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53680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207983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98498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132899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53676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20838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58268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54799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6" zoomScale="59" zoomScaleNormal="59" workbookViewId="0">
      <selection activeCell="R7" sqref="R7:R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1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6.88671875" style="5" hidden="1" customWidth="1"/>
    <col min="12" max="12" width="32.5546875" style="5" customWidth="1"/>
    <col min="13" max="13" width="24.33203125" style="5" customWidth="1"/>
    <col min="14" max="14" width="32.6640625" style="4" customWidth="1"/>
    <col min="15" max="15" width="31.88671875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00" t="s">
        <v>32</v>
      </c>
      <c r="C1" s="101"/>
      <c r="D1" s="101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8" t="s">
        <v>2</v>
      </c>
      <c r="H5" s="99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22</v>
      </c>
      <c r="V6" s="41" t="s">
        <v>23</v>
      </c>
    </row>
    <row r="7" spans="1:22" ht="282.75" customHeight="1" thickTop="1" x14ac:dyDescent="0.3">
      <c r="A7" s="20"/>
      <c r="B7" s="48">
        <v>1</v>
      </c>
      <c r="C7" s="107" t="s">
        <v>33</v>
      </c>
      <c r="D7" s="49">
        <v>1</v>
      </c>
      <c r="E7" s="50" t="s">
        <v>31</v>
      </c>
      <c r="F7" s="108" t="s">
        <v>44</v>
      </c>
      <c r="G7" s="104"/>
      <c r="H7" s="104"/>
      <c r="I7" s="89" t="s">
        <v>26</v>
      </c>
      <c r="J7" s="92" t="s">
        <v>27</v>
      </c>
      <c r="K7" s="92"/>
      <c r="L7" s="74" t="s">
        <v>37</v>
      </c>
      <c r="M7" s="95" t="s">
        <v>40</v>
      </c>
      <c r="N7" s="95" t="s">
        <v>41</v>
      </c>
      <c r="O7" s="51">
        <v>28</v>
      </c>
      <c r="P7" s="52">
        <f>D7*Q7</f>
        <v>63635</v>
      </c>
      <c r="Q7" s="53">
        <v>63635</v>
      </c>
      <c r="R7" s="109"/>
      <c r="S7" s="54">
        <f>D7*R7</f>
        <v>0</v>
      </c>
      <c r="T7" s="55" t="str">
        <f t="shared" ref="T7" si="0">IF(ISNUMBER(R7), IF(R7&gt;Q7,"NEVYHOVUJE","VYHOVUJE")," ")</f>
        <v xml:space="preserve"> </v>
      </c>
      <c r="U7" s="92"/>
      <c r="V7" s="50" t="s">
        <v>12</v>
      </c>
    </row>
    <row r="8" spans="1:22" ht="102" customHeight="1" x14ac:dyDescent="0.3">
      <c r="A8" s="20"/>
      <c r="B8" s="56">
        <v>2</v>
      </c>
      <c r="C8" s="57" t="s">
        <v>34</v>
      </c>
      <c r="D8" s="58">
        <v>8</v>
      </c>
      <c r="E8" s="59" t="s">
        <v>31</v>
      </c>
      <c r="F8" s="78" t="s">
        <v>43</v>
      </c>
      <c r="G8" s="105"/>
      <c r="H8" s="102"/>
      <c r="I8" s="90"/>
      <c r="J8" s="93"/>
      <c r="K8" s="93"/>
      <c r="L8" s="75" t="s">
        <v>38</v>
      </c>
      <c r="M8" s="96"/>
      <c r="N8" s="96"/>
      <c r="O8" s="60">
        <v>28</v>
      </c>
      <c r="P8" s="61">
        <f>D8*Q8</f>
        <v>52000</v>
      </c>
      <c r="Q8" s="62">
        <v>6500</v>
      </c>
      <c r="R8" s="110"/>
      <c r="S8" s="63">
        <f>D8*R8</f>
        <v>0</v>
      </c>
      <c r="T8" s="64" t="str">
        <f t="shared" ref="T8" si="1">IF(ISNUMBER(R8), IF(R8&gt;Q8,"NEVYHOVUJE","VYHOVUJE")," ")</f>
        <v xml:space="preserve"> </v>
      </c>
      <c r="U8" s="93"/>
      <c r="V8" s="59" t="s">
        <v>11</v>
      </c>
    </row>
    <row r="9" spans="1:22" ht="171.75" customHeight="1" thickBot="1" x14ac:dyDescent="0.35">
      <c r="A9" s="20"/>
      <c r="B9" s="65">
        <v>3</v>
      </c>
      <c r="C9" s="66" t="s">
        <v>35</v>
      </c>
      <c r="D9" s="67">
        <v>4</v>
      </c>
      <c r="E9" s="68" t="s">
        <v>31</v>
      </c>
      <c r="F9" s="77" t="s">
        <v>42</v>
      </c>
      <c r="G9" s="106"/>
      <c r="H9" s="103"/>
      <c r="I9" s="91"/>
      <c r="J9" s="94"/>
      <c r="K9" s="94"/>
      <c r="L9" s="76" t="s">
        <v>39</v>
      </c>
      <c r="M9" s="97"/>
      <c r="N9" s="97"/>
      <c r="O9" s="69">
        <v>28</v>
      </c>
      <c r="P9" s="70">
        <f>D9*Q9</f>
        <v>28160</v>
      </c>
      <c r="Q9" s="71">
        <v>7040</v>
      </c>
      <c r="R9" s="111"/>
      <c r="S9" s="72">
        <f>D9*R9</f>
        <v>0</v>
      </c>
      <c r="T9" s="73" t="str">
        <f t="shared" ref="T9" si="2">IF(ISNUMBER(R9), IF(R9&gt;Q9,"NEVYHOVUJE","VYHOVUJE")," ")</f>
        <v xml:space="preserve"> </v>
      </c>
      <c r="U9" s="94"/>
      <c r="V9" s="68" t="s">
        <v>11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85" t="s">
        <v>30</v>
      </c>
      <c r="C11" s="85"/>
      <c r="D11" s="85"/>
      <c r="E11" s="85"/>
      <c r="F11" s="85"/>
      <c r="G11" s="85"/>
      <c r="H11" s="85"/>
      <c r="I11" s="85"/>
      <c r="J11" s="21"/>
      <c r="K11" s="21"/>
      <c r="L11" s="7"/>
      <c r="M11" s="7"/>
      <c r="N11" s="7"/>
      <c r="O11" s="22"/>
      <c r="P11" s="22"/>
      <c r="Q11" s="23" t="s">
        <v>9</v>
      </c>
      <c r="R11" s="86" t="s">
        <v>10</v>
      </c>
      <c r="S11" s="87"/>
      <c r="T11" s="88"/>
      <c r="U11" s="24"/>
      <c r="V11" s="25"/>
    </row>
    <row r="12" spans="1:22" ht="43.2" customHeight="1" thickTop="1" thickBot="1" x14ac:dyDescent="0.35">
      <c r="B12" s="81" t="s">
        <v>29</v>
      </c>
      <c r="C12" s="81"/>
      <c r="D12" s="81"/>
      <c r="E12" s="81"/>
      <c r="F12" s="81"/>
      <c r="G12" s="81"/>
      <c r="I12" s="26"/>
      <c r="L12" s="9"/>
      <c r="M12" s="9"/>
      <c r="N12" s="9"/>
      <c r="O12" s="27"/>
      <c r="P12" s="27"/>
      <c r="Q12" s="28">
        <f>SUM(P7:P9)</f>
        <v>143795</v>
      </c>
      <c r="R12" s="82">
        <f>SUM(S7:S9)</f>
        <v>0</v>
      </c>
      <c r="S12" s="83"/>
      <c r="T12" s="84"/>
    </row>
    <row r="13" spans="1:22" ht="15" thickTop="1" x14ac:dyDescent="0.3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9s9TZ/azf8ZkWj8upjjhg5ilWMv1GuYBRBvLdGvsgJl6vBOYytd4X2wv5x6irQN5qyvLm6oqY/3+9EilqXLTlA==" saltValue="f+1VU2wlNdlWoa0P+nsp9g==" spinCount="100000" sheet="1" objects="1" scenarios="1"/>
  <mergeCells count="13">
    <mergeCell ref="U7:U9"/>
    <mergeCell ref="G5:H5"/>
    <mergeCell ref="B1:D1"/>
    <mergeCell ref="H8:H9"/>
    <mergeCell ref="B12:G12"/>
    <mergeCell ref="R12:T12"/>
    <mergeCell ref="B11:I11"/>
    <mergeCell ref="R11:T11"/>
    <mergeCell ref="I7:I9"/>
    <mergeCell ref="J7:J9"/>
    <mergeCell ref="K7:K9"/>
    <mergeCell ref="M7:M9"/>
    <mergeCell ref="N7:N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8 R7:R9 G9">
    <cfRule type="containsBlanks" dxfId="3" priority="29">
      <formula>LEN(TRIM(G7))=0</formula>
    </cfRule>
  </conditionalFormatting>
  <conditionalFormatting sqref="G7:H8 R7:R9 G9">
    <cfRule type="notContainsBlanks" dxfId="2" priority="27">
      <formula>LEN(TRIM(G7))&gt;0</formula>
    </cfRule>
  </conditionalFormatting>
  <conditionalFormatting sqref="G7:H8 G9 R7:R9">
    <cfRule type="notContainsBlanks" dxfId="1" priority="26">
      <formula>LEN(TRIM(G7))&gt;0</formula>
    </cfRule>
  </conditionalFormatting>
  <conditionalFormatting sqref="G7:H8 G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2021-06-08T08:20:46Z</dcterms:modified>
</cp:coreProperties>
</file>